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'Tabelle1'!$A$1:$M$46</definedName>
  </definedNames>
  <calcPr fullCalcOnLoad="1"/>
</workbook>
</file>

<file path=xl/sharedStrings.xml><?xml version="1.0" encoding="utf-8"?>
<sst xmlns="http://schemas.openxmlformats.org/spreadsheetml/2006/main" count="114" uniqueCount="87">
  <si>
    <t>Veranstaltung</t>
  </si>
  <si>
    <t>der</t>
  </si>
  <si>
    <t>Anzahl</t>
  </si>
  <si>
    <t>Teiln.</t>
  </si>
  <si>
    <t>pro</t>
  </si>
  <si>
    <t>Teilnehmer</t>
  </si>
  <si>
    <t xml:space="preserve">Einnahmen </t>
  </si>
  <si>
    <t>Zuschüsse</t>
  </si>
  <si>
    <t>Kind</t>
  </si>
  <si>
    <t>Einnahmen</t>
  </si>
  <si>
    <t>Gesamt</t>
  </si>
  <si>
    <t>Ausg. Gem</t>
  </si>
  <si>
    <t>Unter-</t>
  </si>
  <si>
    <t>schuss</t>
  </si>
  <si>
    <t>Über-</t>
  </si>
  <si>
    <t>gesamt</t>
  </si>
  <si>
    <t>pro Kind</t>
  </si>
  <si>
    <t>Bus-Erlebnistag</t>
  </si>
  <si>
    <t>Wasserski</t>
  </si>
  <si>
    <t>Almthof</t>
  </si>
  <si>
    <t>Bauernhof</t>
  </si>
  <si>
    <t>WWW</t>
  </si>
  <si>
    <t>Spielnachmittag</t>
  </si>
  <si>
    <t>Sporthallenübernachtung</t>
  </si>
  <si>
    <t>Kegeln</t>
  </si>
  <si>
    <t xml:space="preserve">Natur entdecken </t>
  </si>
  <si>
    <t>Speckstein</t>
  </si>
  <si>
    <t>Kochkurs</t>
  </si>
  <si>
    <t>Sandburg-Wettbewerb</t>
  </si>
  <si>
    <t>Hagenbeck</t>
  </si>
  <si>
    <t>Wikinger-Dorf</t>
  </si>
  <si>
    <t>Heidepark</t>
  </si>
  <si>
    <t>Tävsmoor</t>
  </si>
  <si>
    <t>abgesagt</t>
  </si>
  <si>
    <t>Ausgaben</t>
  </si>
  <si>
    <t xml:space="preserve">jedoch Spende </t>
  </si>
  <si>
    <t>vom Verein</t>
  </si>
  <si>
    <r>
      <t>Ausgaben</t>
    </r>
    <r>
      <rPr>
        <sz val="10"/>
        <rFont val="Arial"/>
        <family val="0"/>
      </rPr>
      <t xml:space="preserve"> (HH-Ansatz): </t>
    </r>
    <r>
      <rPr>
        <b/>
        <sz val="10"/>
        <rFont val="Arial"/>
        <family val="2"/>
      </rPr>
      <t>9.101,07 €</t>
    </r>
    <r>
      <rPr>
        <sz val="10"/>
        <rFont val="Arial"/>
        <family val="0"/>
      </rPr>
      <t xml:space="preserve"> (10.000 €) / </t>
    </r>
    <r>
      <rPr>
        <b/>
        <sz val="10"/>
        <rFont val="Arial"/>
        <family val="2"/>
      </rPr>
      <t>Einnahmen 8.187 €</t>
    </r>
    <r>
      <rPr>
        <sz val="10"/>
        <rFont val="Arial"/>
        <family val="0"/>
      </rPr>
      <t xml:space="preserve"> (8.000 €) / </t>
    </r>
    <r>
      <rPr>
        <b/>
        <sz val="10"/>
        <rFont val="Arial"/>
        <family val="2"/>
      </rPr>
      <t xml:space="preserve">Zuschüsse 378 € </t>
    </r>
    <r>
      <rPr>
        <sz val="10"/>
        <rFont val="Arial"/>
        <family val="0"/>
      </rPr>
      <t xml:space="preserve">(400 €) / </t>
    </r>
    <r>
      <rPr>
        <b/>
        <sz val="10"/>
        <rFont val="Arial"/>
        <family val="2"/>
      </rPr>
      <t>Spenden 162,74 €</t>
    </r>
    <r>
      <rPr>
        <sz val="10"/>
        <rFont val="Arial"/>
        <family val="0"/>
      </rPr>
      <t xml:space="preserve"> (100 €) </t>
    </r>
    <r>
      <rPr>
        <b/>
        <sz val="12"/>
        <rFont val="Arial"/>
        <family val="2"/>
      </rPr>
      <t>Unterschuss 422,47 €</t>
    </r>
  </si>
  <si>
    <t xml:space="preserve"> Abrechnung Ferienspaß 2008</t>
  </si>
  <si>
    <t>DRK-Nachmittag</t>
  </si>
  <si>
    <t>Golf-Kurs</t>
  </si>
  <si>
    <t>Selbstverteidigungskurs</t>
  </si>
  <si>
    <t>Schäferhof</t>
  </si>
  <si>
    <t>Traumfänger</t>
  </si>
  <si>
    <t>Girlsday</t>
  </si>
  <si>
    <t>Serviettentechnik</t>
  </si>
  <si>
    <t>Hochseilgarten</t>
  </si>
  <si>
    <t>DK-Fahrt</t>
  </si>
  <si>
    <t>210 - 180</t>
  </si>
  <si>
    <t>Serengeti-Park</t>
  </si>
  <si>
    <t>Tierpark Schwarze Berge</t>
  </si>
  <si>
    <t>Reiten</t>
  </si>
  <si>
    <t>12</t>
  </si>
  <si>
    <t>Bowling</t>
  </si>
  <si>
    <t>Wald-Tag</t>
  </si>
  <si>
    <t>Geflügelzuchtverein</t>
  </si>
  <si>
    <t>Feuerwehr</t>
  </si>
  <si>
    <t>Angeln</t>
  </si>
  <si>
    <t>Bücherei-Übernachtung</t>
  </si>
  <si>
    <t>Besuch DANA</t>
  </si>
  <si>
    <t>Veranstalter</t>
  </si>
  <si>
    <t xml:space="preserve">heil. KiGa Appen-Etz </t>
  </si>
  <si>
    <t>Heimatverein</t>
  </si>
  <si>
    <t>Gemeinde / Jupita</t>
  </si>
  <si>
    <t xml:space="preserve">DRK </t>
  </si>
  <si>
    <t xml:space="preserve">Gemeinde  </t>
  </si>
  <si>
    <t>Golfpark Weidenhof</t>
  </si>
  <si>
    <t>Gemeinde</t>
  </si>
  <si>
    <t xml:space="preserve">Herr Thon </t>
  </si>
  <si>
    <t>Seniorenbeirat</t>
  </si>
  <si>
    <t xml:space="preserve">Etzer Bund </t>
  </si>
  <si>
    <t xml:space="preserve">Gemeinde </t>
  </si>
  <si>
    <t>SPD</t>
  </si>
  <si>
    <t xml:space="preserve">TuS Appen </t>
  </si>
  <si>
    <t>Hildebrandt Peerstall</t>
  </si>
  <si>
    <t>FOJA</t>
  </si>
  <si>
    <t>Elternvertreter</t>
  </si>
  <si>
    <t>Homecookingservice Stohrer</t>
  </si>
  <si>
    <t>Angelverein Rellau</t>
  </si>
  <si>
    <t>KVIP</t>
  </si>
  <si>
    <t xml:space="preserve">Bücherei </t>
  </si>
  <si>
    <t>DANA Pflegeheim</t>
  </si>
  <si>
    <t>Tävsmoorverein</t>
  </si>
  <si>
    <t>Polizeiboot</t>
  </si>
  <si>
    <t>Kirchengemeinde</t>
  </si>
  <si>
    <t>von</t>
  </si>
  <si>
    <t>Gemeinde/Kreis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</si>
</sst>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1]"/>
    <numFmt numFmtId="173" formatCode="#,##0.00\ [$€-1];[Red]\-#,##0.00\ [$€-1]"/>
    <numFmt numFmtId="174" formatCode="00000"/>
    <numFmt numFmtId="175" formatCode="#,##0.000\ [$€-1]"/>
    <numFmt numFmtId="176" formatCode="#,##0.0000\ [$€-1]"/>
    <numFmt numFmtId="177" formatCode="#,##0.0\ [$€-1]"/>
    <numFmt numFmtId="178" formatCode="#,##0.00\ [$€-1];\-#,##0.00\ [$€-1]"/>
    <numFmt numFmtId="179" formatCode="#,##0.00\ &quot;€&quot;"/>
    <numFmt numFmtId="180" formatCode="#,##0\ &quot;€&quot;"/>
    <numFmt numFmtId="181" formatCode="#,##0\ _€"/>
    <numFmt numFmtId="182" formatCode="#,##0.00\ _€"/>
    <numFmt numFmtId="183" formatCode="[$-407]dddd\,\ d\.\ mmmm\ yyyy"/>
  </numFmts>
  <fonts count="9">
    <font>
      <sz val="10"/>
      <name val="Arial"/>
      <family val="0"/>
    </font>
    <font>
      <sz val="8"/>
      <name val="Arial"/>
      <family val="0"/>
    </font>
    <font>
      <b/>
      <u val="single"/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7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72" fontId="1" fillId="0" borderId="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75" fontId="1" fillId="0" borderId="3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172" fontId="1" fillId="0" borderId="6" xfId="0" applyNumberFormat="1" applyFont="1" applyBorder="1" applyAlignment="1">
      <alignment horizontal="center"/>
    </xf>
    <xf numFmtId="172" fontId="1" fillId="0" borderId="7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2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172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9" fontId="2" fillId="0" borderId="1" xfId="0" applyNumberFormat="1" applyFont="1" applyBorder="1" applyAlignment="1">
      <alignment/>
    </xf>
    <xf numFmtId="179" fontId="1" fillId="0" borderId="9" xfId="0" applyNumberFormat="1" applyFont="1" applyBorder="1" applyAlignment="1">
      <alignment horizontal="center"/>
    </xf>
    <xf numFmtId="179" fontId="1" fillId="0" borderId="2" xfId="0" applyNumberFormat="1" applyFont="1" applyBorder="1" applyAlignment="1">
      <alignment horizontal="center"/>
    </xf>
    <xf numFmtId="179" fontId="1" fillId="0" borderId="6" xfId="0" applyNumberFormat="1" applyFont="1" applyBorder="1" applyAlignment="1">
      <alignment horizontal="center"/>
    </xf>
    <xf numFmtId="179" fontId="3" fillId="0" borderId="0" xfId="0" applyNumberFormat="1" applyFont="1" applyFill="1" applyBorder="1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180" fontId="3" fillId="0" borderId="11" xfId="0" applyNumberFormat="1" applyFont="1" applyFill="1" applyBorder="1" applyAlignment="1">
      <alignment/>
    </xf>
    <xf numFmtId="182" fontId="1" fillId="2" borderId="2" xfId="0" applyNumberFormat="1" applyFont="1" applyFill="1" applyBorder="1" applyAlignment="1">
      <alignment horizontal="right"/>
    </xf>
    <xf numFmtId="182" fontId="1" fillId="0" borderId="2" xfId="0" applyNumberFormat="1" applyFont="1" applyFill="1" applyBorder="1" applyAlignment="1">
      <alignment horizontal="right"/>
    </xf>
    <xf numFmtId="182" fontId="1" fillId="2" borderId="2" xfId="0" applyNumberFormat="1" applyFont="1" applyFill="1" applyBorder="1" applyAlignment="1">
      <alignment/>
    </xf>
    <xf numFmtId="182" fontId="1" fillId="0" borderId="2" xfId="0" applyNumberFormat="1" applyFont="1" applyFill="1" applyBorder="1" applyAlignment="1">
      <alignment/>
    </xf>
    <xf numFmtId="182" fontId="1" fillId="2" borderId="2" xfId="0" applyNumberFormat="1" applyFont="1" applyFill="1" applyBorder="1" applyAlignment="1">
      <alignment horizontal="center"/>
    </xf>
    <xf numFmtId="182" fontId="1" fillId="0" borderId="2" xfId="0" applyNumberFormat="1" applyFont="1" applyFill="1" applyBorder="1" applyAlignment="1">
      <alignment horizontal="center"/>
    </xf>
    <xf numFmtId="182" fontId="3" fillId="0" borderId="11" xfId="0" applyNumberFormat="1" applyFont="1" applyFill="1" applyBorder="1" applyAlignment="1">
      <alignment/>
    </xf>
    <xf numFmtId="182" fontId="1" fillId="2" borderId="3" xfId="0" applyNumberFormat="1" applyFont="1" applyFill="1" applyBorder="1" applyAlignment="1">
      <alignment horizontal="center"/>
    </xf>
    <xf numFmtId="182" fontId="1" fillId="0" borderId="3" xfId="0" applyNumberFormat="1" applyFont="1" applyFill="1" applyBorder="1" applyAlignment="1">
      <alignment horizontal="center"/>
    </xf>
    <xf numFmtId="182" fontId="1" fillId="0" borderId="3" xfId="0" applyNumberFormat="1" applyFont="1" applyFill="1" applyBorder="1" applyAlignment="1">
      <alignment/>
    </xf>
    <xf numFmtId="182" fontId="1" fillId="0" borderId="5" xfId="0" applyNumberFormat="1" applyFont="1" applyFill="1" applyBorder="1" applyAlignment="1">
      <alignment/>
    </xf>
    <xf numFmtId="182" fontId="1" fillId="2" borderId="3" xfId="0" applyNumberFormat="1" applyFont="1" applyFill="1" applyBorder="1" applyAlignment="1">
      <alignment/>
    </xf>
    <xf numFmtId="182" fontId="1" fillId="2" borderId="5" xfId="0" applyNumberFormat="1" applyFont="1" applyFill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center"/>
    </xf>
    <xf numFmtId="182" fontId="1" fillId="0" borderId="3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182" fontId="1" fillId="2" borderId="0" xfId="0" applyNumberFormat="1" applyFont="1" applyFill="1" applyBorder="1" applyAlignment="1">
      <alignment horizontal="right"/>
    </xf>
    <xf numFmtId="182" fontId="1" fillId="0" borderId="0" xfId="0" applyNumberFormat="1" applyFont="1" applyFill="1" applyBorder="1" applyAlignment="1">
      <alignment horizontal="right"/>
    </xf>
    <xf numFmtId="182" fontId="1" fillId="2" borderId="3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1" fillId="0" borderId="0" xfId="0" applyNumberFormat="1" applyFont="1" applyAlignment="1">
      <alignment horizontal="right"/>
    </xf>
    <xf numFmtId="172" fontId="0" fillId="0" borderId="0" xfId="0" applyNumberFormat="1" applyFill="1" applyAlignment="1">
      <alignment horizontal="right"/>
    </xf>
    <xf numFmtId="172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72" fontId="1" fillId="0" borderId="4" xfId="0" applyNumberFormat="1" applyFont="1" applyFill="1" applyBorder="1" applyAlignment="1">
      <alignment horizontal="right"/>
    </xf>
    <xf numFmtId="172" fontId="1" fillId="0" borderId="3" xfId="0" applyNumberFormat="1" applyFont="1" applyFill="1" applyBorder="1" applyAlignment="1">
      <alignment horizontal="right"/>
    </xf>
    <xf numFmtId="172" fontId="1" fillId="0" borderId="7" xfId="0" applyNumberFormat="1" applyFont="1" applyBorder="1" applyAlignment="1">
      <alignment horizontal="right"/>
    </xf>
    <xf numFmtId="172" fontId="0" fillId="0" borderId="0" xfId="0" applyNumberFormat="1" applyAlignment="1">
      <alignment horizontal="right"/>
    </xf>
    <xf numFmtId="172" fontId="1" fillId="0" borderId="10" xfId="0" applyNumberFormat="1" applyFont="1" applyFill="1" applyBorder="1" applyAlignment="1">
      <alignment horizontal="right"/>
    </xf>
    <xf numFmtId="172" fontId="1" fillId="0" borderId="2" xfId="0" applyNumberFormat="1" applyFont="1" applyFill="1" applyBorder="1" applyAlignment="1">
      <alignment horizontal="right"/>
    </xf>
    <xf numFmtId="172" fontId="1" fillId="0" borderId="6" xfId="0" applyNumberFormat="1" applyFont="1" applyBorder="1" applyAlignment="1">
      <alignment horizontal="right"/>
    </xf>
    <xf numFmtId="182" fontId="3" fillId="0" borderId="14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8" fillId="2" borderId="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72" fontId="8" fillId="0" borderId="7" xfId="0" applyNumberFormat="1" applyFont="1" applyBorder="1" applyAlignment="1">
      <alignment horizontal="center"/>
    </xf>
    <xf numFmtId="171" fontId="1" fillId="0" borderId="3" xfId="16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90" zoomScaleNormal="90" workbookViewId="0" topLeftCell="A1">
      <selection activeCell="A50" sqref="A50"/>
    </sheetView>
  </sheetViews>
  <sheetFormatPr defaultColWidth="11.421875" defaultRowHeight="12.75"/>
  <cols>
    <col min="1" max="1" width="17.8515625" style="0" customWidth="1"/>
    <col min="2" max="2" width="17.57421875" style="0" customWidth="1"/>
    <col min="3" max="3" width="8.00390625" style="58" customWidth="1"/>
    <col min="4" max="4" width="9.421875" style="35" customWidth="1"/>
    <col min="5" max="5" width="9.7109375" style="1" customWidth="1"/>
    <col min="6" max="6" width="10.28125" style="1" bestFit="1" customWidth="1"/>
    <col min="7" max="7" width="10.28125" style="1" customWidth="1"/>
    <col min="8" max="8" width="9.28125" style="71" customWidth="1"/>
    <col min="9" max="9" width="7.8515625" style="71" customWidth="1"/>
    <col min="10" max="10" width="9.140625" style="1" customWidth="1"/>
    <col min="11" max="11" width="9.28125" style="1" customWidth="1"/>
    <col min="12" max="12" width="7.7109375" style="77" customWidth="1"/>
    <col min="13" max="13" width="6.8515625" style="77" customWidth="1"/>
    <col min="14" max="16384" width="11.421875" style="2" customWidth="1"/>
  </cols>
  <sheetData>
    <row r="1" spans="1:13" ht="12.75">
      <c r="A1" s="7"/>
      <c r="B1" s="7"/>
      <c r="C1" s="53"/>
      <c r="D1" s="29"/>
      <c r="E1" s="24" t="s">
        <v>38</v>
      </c>
      <c r="F1" s="25"/>
      <c r="G1" s="50"/>
      <c r="H1" s="59"/>
      <c r="I1" s="59"/>
      <c r="J1" s="6"/>
      <c r="K1" s="6"/>
      <c r="L1" s="67"/>
      <c r="M1" s="67"/>
    </row>
    <row r="2" spans="1:13" ht="12.75">
      <c r="A2" s="28"/>
      <c r="B2" s="27"/>
      <c r="C2" s="27" t="s">
        <v>2</v>
      </c>
      <c r="D2" s="30" t="s">
        <v>9</v>
      </c>
      <c r="E2" s="26" t="s">
        <v>6</v>
      </c>
      <c r="F2" s="26" t="s">
        <v>7</v>
      </c>
      <c r="G2" s="51" t="s">
        <v>34</v>
      </c>
      <c r="H2" s="72" t="s">
        <v>11</v>
      </c>
      <c r="I2" s="60" t="s">
        <v>11</v>
      </c>
      <c r="J2" s="11" t="s">
        <v>12</v>
      </c>
      <c r="K2" s="11" t="s">
        <v>12</v>
      </c>
      <c r="L2" s="74" t="s">
        <v>14</v>
      </c>
      <c r="M2" s="78" t="s">
        <v>14</v>
      </c>
    </row>
    <row r="3" spans="1:13" ht="12.75">
      <c r="A3" s="8" t="s">
        <v>0</v>
      </c>
      <c r="B3" s="12" t="s">
        <v>60</v>
      </c>
      <c r="C3" s="12" t="s">
        <v>1</v>
      </c>
      <c r="D3" s="31" t="s">
        <v>4</v>
      </c>
      <c r="E3" s="9" t="s">
        <v>5</v>
      </c>
      <c r="F3" s="10" t="s">
        <v>85</v>
      </c>
      <c r="G3" s="10" t="s">
        <v>35</v>
      </c>
      <c r="H3" s="73" t="s">
        <v>10</v>
      </c>
      <c r="I3" s="88" t="s">
        <v>4</v>
      </c>
      <c r="J3" s="13" t="s">
        <v>13</v>
      </c>
      <c r="K3" s="13" t="s">
        <v>13</v>
      </c>
      <c r="L3" s="75" t="s">
        <v>13</v>
      </c>
      <c r="M3" s="79" t="s">
        <v>13</v>
      </c>
    </row>
    <row r="4" spans="1:13" s="5" customFormat="1" ht="12.75">
      <c r="A4" s="14"/>
      <c r="B4" s="14"/>
      <c r="C4" s="14" t="s">
        <v>3</v>
      </c>
      <c r="D4" s="32" t="s">
        <v>5</v>
      </c>
      <c r="E4" s="15"/>
      <c r="F4" s="87" t="s">
        <v>86</v>
      </c>
      <c r="G4" s="16" t="s">
        <v>36</v>
      </c>
      <c r="H4" s="61"/>
      <c r="I4" s="14" t="s">
        <v>8</v>
      </c>
      <c r="J4" s="16" t="s">
        <v>15</v>
      </c>
      <c r="K4" s="16" t="s">
        <v>16</v>
      </c>
      <c r="L4" s="76" t="s">
        <v>15</v>
      </c>
      <c r="M4" s="80" t="s">
        <v>16</v>
      </c>
    </row>
    <row r="5" spans="1:13" s="5" customFormat="1" ht="12.75">
      <c r="A5" s="18" t="s">
        <v>25</v>
      </c>
      <c r="B5" s="84" t="s">
        <v>61</v>
      </c>
      <c r="C5" s="55">
        <v>20</v>
      </c>
      <c r="D5" s="38">
        <v>8</v>
      </c>
      <c r="E5" s="42">
        <f>C5*D5</f>
        <v>160</v>
      </c>
      <c r="F5" s="45"/>
      <c r="G5" s="45"/>
      <c r="H5" s="38">
        <v>135.55</v>
      </c>
      <c r="I5" s="63">
        <f aca="true" t="shared" si="0" ref="I5:I22">H5/C5</f>
        <v>6.777500000000001</v>
      </c>
      <c r="J5" s="45"/>
      <c r="K5" s="45"/>
      <c r="L5" s="52">
        <f>E5-H5</f>
        <v>24.44999999999999</v>
      </c>
      <c r="M5" s="38">
        <f>L5/C5</f>
        <v>1.2224999999999995</v>
      </c>
    </row>
    <row r="6" spans="1:13" s="5" customFormat="1" ht="12.75">
      <c r="A6" s="17" t="s">
        <v>20</v>
      </c>
      <c r="B6" s="17" t="s">
        <v>62</v>
      </c>
      <c r="C6" s="54">
        <v>28</v>
      </c>
      <c r="D6" s="37">
        <v>2</v>
      </c>
      <c r="E6" s="41">
        <f>C6*D6</f>
        <v>56</v>
      </c>
      <c r="F6" s="44"/>
      <c r="G6" s="64">
        <v>58.41</v>
      </c>
      <c r="H6" s="37"/>
      <c r="I6" s="62">
        <f t="shared" si="0"/>
        <v>0</v>
      </c>
      <c r="J6" s="41"/>
      <c r="K6" s="44"/>
      <c r="L6" s="64">
        <f>E6-H6</f>
        <v>56</v>
      </c>
      <c r="M6" s="37">
        <f>L6/C6</f>
        <v>2</v>
      </c>
    </row>
    <row r="7" spans="1:13" ht="12.75">
      <c r="A7" s="20" t="s">
        <v>18</v>
      </c>
      <c r="B7" s="20" t="s">
        <v>63</v>
      </c>
      <c r="C7" s="55" t="s">
        <v>33</v>
      </c>
      <c r="D7" s="40"/>
      <c r="E7" s="42"/>
      <c r="F7" s="40"/>
      <c r="G7" s="40"/>
      <c r="H7" s="38"/>
      <c r="I7" s="63"/>
      <c r="J7" s="40"/>
      <c r="K7" s="40"/>
      <c r="L7" s="38"/>
      <c r="M7" s="38"/>
    </row>
    <row r="8" spans="1:13" ht="13.5" customHeight="1">
      <c r="A8" s="19" t="s">
        <v>39</v>
      </c>
      <c r="B8" s="19" t="s">
        <v>64</v>
      </c>
      <c r="C8" s="54">
        <v>15</v>
      </c>
      <c r="D8" s="39">
        <v>2</v>
      </c>
      <c r="E8" s="41">
        <f aca="true" t="shared" si="1" ref="E8:E41">C8*D8</f>
        <v>30</v>
      </c>
      <c r="F8" s="39"/>
      <c r="G8" s="48">
        <v>130</v>
      </c>
      <c r="H8" s="64"/>
      <c r="I8" s="64">
        <f t="shared" si="0"/>
        <v>0</v>
      </c>
      <c r="J8" s="39"/>
      <c r="K8" s="49"/>
      <c r="L8" s="37">
        <f>E8-H8</f>
        <v>30</v>
      </c>
      <c r="M8" s="37">
        <f>L8/C8</f>
        <v>2</v>
      </c>
    </row>
    <row r="9" spans="1:13" ht="13.5" customHeight="1">
      <c r="A9" s="20" t="s">
        <v>30</v>
      </c>
      <c r="B9" s="20" t="s">
        <v>65</v>
      </c>
      <c r="C9" s="55">
        <v>30</v>
      </c>
      <c r="D9" s="40">
        <v>5</v>
      </c>
      <c r="E9" s="42">
        <f t="shared" si="1"/>
        <v>150</v>
      </c>
      <c r="F9" s="40"/>
      <c r="G9" s="46"/>
      <c r="H9" s="52">
        <v>286.8</v>
      </c>
      <c r="I9" s="52">
        <f t="shared" si="0"/>
        <v>9.56</v>
      </c>
      <c r="J9" s="40">
        <f>H9-E9</f>
        <v>136.8</v>
      </c>
      <c r="K9" s="47">
        <f>J9/C9</f>
        <v>4.5600000000000005</v>
      </c>
      <c r="L9" s="38"/>
      <c r="M9" s="38"/>
    </row>
    <row r="10" spans="1:13" ht="12.75">
      <c r="A10" s="19" t="s">
        <v>40</v>
      </c>
      <c r="B10" s="19" t="s">
        <v>66</v>
      </c>
      <c r="C10" s="54">
        <v>20</v>
      </c>
      <c r="D10" s="39">
        <v>2</v>
      </c>
      <c r="E10" s="41">
        <f t="shared" si="1"/>
        <v>40</v>
      </c>
      <c r="F10" s="39"/>
      <c r="G10" s="48"/>
      <c r="H10" s="64">
        <v>200</v>
      </c>
      <c r="I10" s="64">
        <f t="shared" si="0"/>
        <v>10</v>
      </c>
      <c r="J10" s="39">
        <f>H10-E10</f>
        <v>160</v>
      </c>
      <c r="K10" s="49">
        <f>J10/C10</f>
        <v>8</v>
      </c>
      <c r="L10" s="37"/>
      <c r="M10" s="37"/>
    </row>
    <row r="11" spans="1:13" ht="12.75">
      <c r="A11" s="20" t="s">
        <v>26</v>
      </c>
      <c r="B11" s="20" t="s">
        <v>67</v>
      </c>
      <c r="C11" s="55">
        <v>12</v>
      </c>
      <c r="D11" s="40">
        <v>5</v>
      </c>
      <c r="E11" s="42">
        <f t="shared" si="1"/>
        <v>60</v>
      </c>
      <c r="F11" s="40"/>
      <c r="G11" s="46"/>
      <c r="H11" s="52">
        <v>120</v>
      </c>
      <c r="I11" s="52">
        <f t="shared" si="0"/>
        <v>10</v>
      </c>
      <c r="J11" s="40">
        <f>H11-E11</f>
        <v>60</v>
      </c>
      <c r="K11" s="47">
        <f>J11/C11</f>
        <v>5</v>
      </c>
      <c r="L11" s="38"/>
      <c r="M11" s="38"/>
    </row>
    <row r="12" spans="1:13" ht="12.75">
      <c r="A12" s="19" t="s">
        <v>41</v>
      </c>
      <c r="B12" s="19" t="s">
        <v>63</v>
      </c>
      <c r="C12" s="54" t="s">
        <v>33</v>
      </c>
      <c r="D12" s="39"/>
      <c r="E12" s="41"/>
      <c r="F12" s="39"/>
      <c r="G12" s="48"/>
      <c r="H12" s="64">
        <v>50</v>
      </c>
      <c r="I12" s="64"/>
      <c r="J12" s="39">
        <v>50</v>
      </c>
      <c r="K12" s="49"/>
      <c r="L12" s="37"/>
      <c r="M12" s="37"/>
    </row>
    <row r="13" spans="1:13" ht="12.75">
      <c r="A13" s="20" t="s">
        <v>42</v>
      </c>
      <c r="B13" s="20" t="s">
        <v>42</v>
      </c>
      <c r="C13" s="55">
        <v>21</v>
      </c>
      <c r="D13" s="40">
        <v>2</v>
      </c>
      <c r="E13" s="42">
        <f t="shared" si="1"/>
        <v>42</v>
      </c>
      <c r="F13" s="40"/>
      <c r="G13" s="40">
        <v>60</v>
      </c>
      <c r="H13" s="38"/>
      <c r="I13" s="63">
        <f t="shared" si="0"/>
        <v>0</v>
      </c>
      <c r="J13" s="40"/>
      <c r="K13" s="40"/>
      <c r="L13" s="38">
        <f>E13-H13</f>
        <v>42</v>
      </c>
      <c r="M13" s="38">
        <f>L13/C13</f>
        <v>2</v>
      </c>
    </row>
    <row r="14" spans="1:13" ht="12.75">
      <c r="A14" s="19" t="s">
        <v>43</v>
      </c>
      <c r="B14" s="19" t="s">
        <v>63</v>
      </c>
      <c r="C14" s="54">
        <v>31</v>
      </c>
      <c r="D14" s="39">
        <v>2</v>
      </c>
      <c r="E14" s="41">
        <f t="shared" si="1"/>
        <v>62</v>
      </c>
      <c r="F14" s="39"/>
      <c r="G14" s="39"/>
      <c r="H14" s="37">
        <v>198.7</v>
      </c>
      <c r="I14" s="62">
        <f t="shared" si="0"/>
        <v>6.409677419354838</v>
      </c>
      <c r="J14" s="39">
        <f>H14-E14</f>
        <v>136.7</v>
      </c>
      <c r="K14" s="39">
        <f>J14/C14</f>
        <v>4.409677419354838</v>
      </c>
      <c r="L14" s="37"/>
      <c r="M14" s="37"/>
    </row>
    <row r="15" spans="1:13" ht="12.75">
      <c r="A15" s="20" t="s">
        <v>21</v>
      </c>
      <c r="B15" s="20" t="s">
        <v>68</v>
      </c>
      <c r="C15" s="55">
        <v>11</v>
      </c>
      <c r="D15" s="40">
        <v>2</v>
      </c>
      <c r="E15" s="42">
        <f t="shared" si="1"/>
        <v>22</v>
      </c>
      <c r="F15" s="40"/>
      <c r="G15" s="40"/>
      <c r="H15" s="38"/>
      <c r="I15" s="63">
        <f t="shared" si="0"/>
        <v>0</v>
      </c>
      <c r="J15" s="40"/>
      <c r="K15" s="40"/>
      <c r="L15" s="38">
        <f>E15-H15</f>
        <v>22</v>
      </c>
      <c r="M15" s="38">
        <f>L15/C15</f>
        <v>2</v>
      </c>
    </row>
    <row r="16" spans="1:13" ht="12.75">
      <c r="A16" s="19" t="s">
        <v>44</v>
      </c>
      <c r="B16" s="19" t="s">
        <v>63</v>
      </c>
      <c r="C16" s="54">
        <v>19</v>
      </c>
      <c r="D16" s="39">
        <v>2</v>
      </c>
      <c r="E16" s="41">
        <f t="shared" si="1"/>
        <v>38</v>
      </c>
      <c r="F16" s="39"/>
      <c r="G16" s="39"/>
      <c r="H16" s="37">
        <v>45.58</v>
      </c>
      <c r="I16" s="62">
        <f t="shared" si="0"/>
        <v>2.3989473684210525</v>
      </c>
      <c r="J16" s="39">
        <f>H16-E16</f>
        <v>7.579999999999998</v>
      </c>
      <c r="K16" s="39">
        <f>J16/C16</f>
        <v>0.39894736842105255</v>
      </c>
      <c r="L16" s="37"/>
      <c r="M16" s="37"/>
    </row>
    <row r="17" spans="1:13" ht="12.75">
      <c r="A17" s="20" t="s">
        <v>45</v>
      </c>
      <c r="B17" s="20" t="s">
        <v>69</v>
      </c>
      <c r="C17" s="55">
        <v>15</v>
      </c>
      <c r="D17" s="40">
        <v>2</v>
      </c>
      <c r="E17" s="42">
        <f t="shared" si="1"/>
        <v>30</v>
      </c>
      <c r="F17" s="40"/>
      <c r="G17" s="40"/>
      <c r="H17" s="38">
        <v>52.57</v>
      </c>
      <c r="I17" s="63">
        <f t="shared" si="0"/>
        <v>3.5046666666666666</v>
      </c>
      <c r="J17" s="40">
        <f>H17-E17</f>
        <v>22.57</v>
      </c>
      <c r="K17" s="40">
        <f>J17/C17</f>
        <v>1.5046666666666666</v>
      </c>
      <c r="L17" s="38"/>
      <c r="M17" s="38"/>
    </row>
    <row r="18" spans="1:13" ht="12.75">
      <c r="A18" s="19" t="s">
        <v>46</v>
      </c>
      <c r="B18" s="19" t="s">
        <v>63</v>
      </c>
      <c r="C18" s="54">
        <v>41</v>
      </c>
      <c r="D18" s="39">
        <v>10</v>
      </c>
      <c r="E18" s="41">
        <f t="shared" si="1"/>
        <v>410</v>
      </c>
      <c r="F18" s="39"/>
      <c r="G18" s="39"/>
      <c r="H18" s="37">
        <v>460</v>
      </c>
      <c r="I18" s="62">
        <f t="shared" si="0"/>
        <v>11.21951219512195</v>
      </c>
      <c r="J18" s="39">
        <f>H18-E18</f>
        <v>50</v>
      </c>
      <c r="K18" s="39">
        <f>J18/C18</f>
        <v>1.2195121951219512</v>
      </c>
      <c r="L18" s="37"/>
      <c r="M18" s="37"/>
    </row>
    <row r="19" spans="1:13" ht="12.75">
      <c r="A19" s="20" t="s">
        <v>28</v>
      </c>
      <c r="B19" s="20" t="s">
        <v>70</v>
      </c>
      <c r="C19" s="55">
        <v>15</v>
      </c>
      <c r="D19" s="40">
        <v>2</v>
      </c>
      <c r="E19" s="42">
        <f t="shared" si="1"/>
        <v>30</v>
      </c>
      <c r="F19" s="40"/>
      <c r="G19" s="40">
        <v>50</v>
      </c>
      <c r="H19" s="38"/>
      <c r="I19" s="63">
        <f t="shared" si="0"/>
        <v>0</v>
      </c>
      <c r="J19" s="40"/>
      <c r="K19" s="40"/>
      <c r="L19" s="38">
        <f>E19-H19</f>
        <v>30</v>
      </c>
      <c r="M19" s="38">
        <f>L19/C19</f>
        <v>2</v>
      </c>
    </row>
    <row r="20" spans="1:13" ht="12.75">
      <c r="A20" s="19" t="s">
        <v>47</v>
      </c>
      <c r="B20" s="19" t="s">
        <v>71</v>
      </c>
      <c r="C20" s="54">
        <v>17</v>
      </c>
      <c r="D20" s="39" t="s">
        <v>48</v>
      </c>
      <c r="E20" s="41">
        <v>3300</v>
      </c>
      <c r="F20" s="39">
        <v>492.94</v>
      </c>
      <c r="G20" s="39"/>
      <c r="H20" s="37">
        <v>4604.09</v>
      </c>
      <c r="I20" s="62">
        <v>252.65</v>
      </c>
      <c r="J20" s="39">
        <f>H20-F20-E20</f>
        <v>811.1500000000005</v>
      </c>
      <c r="K20" s="39">
        <f>J20/C20</f>
        <v>47.71470588235297</v>
      </c>
      <c r="L20" s="37"/>
      <c r="M20" s="37"/>
    </row>
    <row r="21" spans="1:13" ht="12.75">
      <c r="A21" s="20" t="s">
        <v>49</v>
      </c>
      <c r="B21" s="20" t="s">
        <v>67</v>
      </c>
      <c r="C21" s="55">
        <v>32</v>
      </c>
      <c r="D21" s="40">
        <v>20</v>
      </c>
      <c r="E21" s="42">
        <f t="shared" si="1"/>
        <v>640</v>
      </c>
      <c r="F21" s="40"/>
      <c r="G21" s="40"/>
      <c r="H21" s="38">
        <v>910.5</v>
      </c>
      <c r="I21" s="63">
        <f t="shared" si="0"/>
        <v>28.453125</v>
      </c>
      <c r="J21" s="40">
        <f>H21-E21</f>
        <v>270.5</v>
      </c>
      <c r="K21" s="40">
        <f>J21/C21</f>
        <v>8.453125</v>
      </c>
      <c r="L21" s="38"/>
      <c r="M21" s="38"/>
    </row>
    <row r="22" spans="1:13" ht="12.75">
      <c r="A22" s="19" t="s">
        <v>50</v>
      </c>
      <c r="B22" s="19" t="s">
        <v>72</v>
      </c>
      <c r="C22" s="54">
        <v>17</v>
      </c>
      <c r="D22" s="39">
        <v>5</v>
      </c>
      <c r="E22" s="41">
        <f t="shared" si="1"/>
        <v>85</v>
      </c>
      <c r="F22" s="39"/>
      <c r="G22" s="39"/>
      <c r="H22" s="37">
        <v>172.83</v>
      </c>
      <c r="I22" s="62">
        <f t="shared" si="0"/>
        <v>10.166470588235295</v>
      </c>
      <c r="J22" s="39">
        <f>H22-E22</f>
        <v>87.83000000000001</v>
      </c>
      <c r="K22" s="39">
        <f>J22/C22</f>
        <v>5.166470588235295</v>
      </c>
      <c r="L22" s="37"/>
      <c r="M22" s="37"/>
    </row>
    <row r="23" spans="1:13" ht="12.75">
      <c r="A23" s="20" t="s">
        <v>24</v>
      </c>
      <c r="B23" s="20" t="s">
        <v>67</v>
      </c>
      <c r="C23" s="55">
        <v>39</v>
      </c>
      <c r="D23" s="40">
        <v>2</v>
      </c>
      <c r="E23" s="42">
        <f t="shared" si="1"/>
        <v>78</v>
      </c>
      <c r="F23" s="40"/>
      <c r="G23" s="40"/>
      <c r="H23" s="38">
        <v>36</v>
      </c>
      <c r="I23" s="63">
        <f>H23/C23</f>
        <v>0.9230769230769231</v>
      </c>
      <c r="J23" s="40"/>
      <c r="K23" s="40"/>
      <c r="L23" s="38">
        <f>E23-H23</f>
        <v>42</v>
      </c>
      <c r="M23" s="38">
        <f>L23/C23</f>
        <v>1.0769230769230769</v>
      </c>
    </row>
    <row r="24" spans="1:13" ht="12.75">
      <c r="A24" s="19" t="s">
        <v>22</v>
      </c>
      <c r="B24" s="19" t="s">
        <v>73</v>
      </c>
      <c r="C24" s="54">
        <v>47</v>
      </c>
      <c r="D24" s="39">
        <v>2</v>
      </c>
      <c r="E24" s="41">
        <f t="shared" si="1"/>
        <v>94</v>
      </c>
      <c r="F24" s="39"/>
      <c r="G24" s="39"/>
      <c r="H24" s="37">
        <v>110</v>
      </c>
      <c r="I24" s="62">
        <f>H24/C24</f>
        <v>2.3404255319148937</v>
      </c>
      <c r="J24" s="39">
        <f>H24-E24</f>
        <v>16</v>
      </c>
      <c r="K24" s="39">
        <f>J24/C24</f>
        <v>0.3404255319148936</v>
      </c>
      <c r="L24" s="37"/>
      <c r="M24" s="37"/>
    </row>
    <row r="25" spans="1:13" ht="12.75">
      <c r="A25" s="20" t="s">
        <v>23</v>
      </c>
      <c r="B25" s="20" t="s">
        <v>73</v>
      </c>
      <c r="C25" s="55">
        <v>23</v>
      </c>
      <c r="D25" s="40">
        <v>3</v>
      </c>
      <c r="E25" s="42">
        <f t="shared" si="1"/>
        <v>69</v>
      </c>
      <c r="F25" s="40"/>
      <c r="G25" s="40"/>
      <c r="H25" s="38">
        <v>92.01</v>
      </c>
      <c r="I25" s="63">
        <f>H25/C25</f>
        <v>4.0004347826086954</v>
      </c>
      <c r="J25" s="40">
        <f>H25-E25</f>
        <v>23.010000000000005</v>
      </c>
      <c r="K25" s="40">
        <f>J25/C25</f>
        <v>1.000434782608696</v>
      </c>
      <c r="L25" s="38"/>
      <c r="M25" s="38"/>
    </row>
    <row r="26" spans="1:13" ht="12.75">
      <c r="A26" s="19" t="s">
        <v>51</v>
      </c>
      <c r="B26" s="19" t="s">
        <v>74</v>
      </c>
      <c r="C26" s="54">
        <v>12</v>
      </c>
      <c r="D26" s="39">
        <v>2</v>
      </c>
      <c r="E26" s="41">
        <f t="shared" si="1"/>
        <v>24</v>
      </c>
      <c r="F26" s="39"/>
      <c r="G26" s="39"/>
      <c r="H26" s="37"/>
      <c r="I26" s="62">
        <f>H26/C26</f>
        <v>0</v>
      </c>
      <c r="J26" s="39"/>
      <c r="K26" s="39"/>
      <c r="L26" s="37">
        <v>24</v>
      </c>
      <c r="M26" s="37">
        <f>L26/C26</f>
        <v>2</v>
      </c>
    </row>
    <row r="27" spans="1:13" ht="12.75">
      <c r="A27" s="20" t="s">
        <v>21</v>
      </c>
      <c r="B27" s="20" t="s">
        <v>68</v>
      </c>
      <c r="C27" s="83" t="s">
        <v>52</v>
      </c>
      <c r="D27" s="40">
        <v>2</v>
      </c>
      <c r="E27" s="42">
        <f t="shared" si="1"/>
        <v>24</v>
      </c>
      <c r="F27" s="40"/>
      <c r="G27" s="40"/>
      <c r="H27" s="38"/>
      <c r="I27" s="63">
        <f>H27/27</f>
        <v>0</v>
      </c>
      <c r="J27" s="40"/>
      <c r="K27" s="40"/>
      <c r="L27" s="38">
        <v>24</v>
      </c>
      <c r="M27" s="38">
        <f>L27/C27</f>
        <v>2</v>
      </c>
    </row>
    <row r="28" spans="1:13" ht="12.75">
      <c r="A28" s="19" t="s">
        <v>29</v>
      </c>
      <c r="B28" s="19" t="s">
        <v>67</v>
      </c>
      <c r="C28" s="54">
        <v>12</v>
      </c>
      <c r="D28" s="39">
        <v>11</v>
      </c>
      <c r="E28" s="41">
        <f t="shared" si="1"/>
        <v>132</v>
      </c>
      <c r="F28" s="39"/>
      <c r="G28" s="39"/>
      <c r="H28" s="37">
        <v>178</v>
      </c>
      <c r="I28" s="62">
        <f>H28/C28</f>
        <v>14.833333333333334</v>
      </c>
      <c r="J28" s="39">
        <f>H28-E28</f>
        <v>46</v>
      </c>
      <c r="K28" s="39">
        <f>J28/C28</f>
        <v>3.8333333333333335</v>
      </c>
      <c r="L28" s="37"/>
      <c r="M28" s="37"/>
    </row>
    <row r="29" spans="1:13" ht="12.75">
      <c r="A29" s="20" t="s">
        <v>53</v>
      </c>
      <c r="B29" s="20" t="s">
        <v>75</v>
      </c>
      <c r="C29" s="55">
        <v>16</v>
      </c>
      <c r="D29" s="40">
        <v>2</v>
      </c>
      <c r="E29" s="42">
        <f t="shared" si="1"/>
        <v>32</v>
      </c>
      <c r="F29" s="40"/>
      <c r="G29" s="40">
        <v>200</v>
      </c>
      <c r="H29" s="38"/>
      <c r="I29" s="63">
        <f>H29/C29</f>
        <v>0</v>
      </c>
      <c r="J29" s="40"/>
      <c r="K29" s="40"/>
      <c r="L29" s="38">
        <f>E29-H29</f>
        <v>32</v>
      </c>
      <c r="M29" s="38">
        <f>L29/C29</f>
        <v>2</v>
      </c>
    </row>
    <row r="30" spans="1:13" ht="12.75">
      <c r="A30" s="19" t="s">
        <v>54</v>
      </c>
      <c r="B30" s="19" t="s">
        <v>76</v>
      </c>
      <c r="C30" s="54">
        <v>17</v>
      </c>
      <c r="D30" s="39">
        <v>2</v>
      </c>
      <c r="E30" s="41">
        <f t="shared" si="1"/>
        <v>34</v>
      </c>
      <c r="F30" s="39"/>
      <c r="G30" s="39"/>
      <c r="H30" s="37"/>
      <c r="I30" s="62">
        <v>0</v>
      </c>
      <c r="J30" s="39"/>
      <c r="K30" s="39"/>
      <c r="L30" s="37">
        <v>34</v>
      </c>
      <c r="M30" s="37">
        <v>2</v>
      </c>
    </row>
    <row r="31" spans="1:13" ht="12.75">
      <c r="A31" s="20" t="s">
        <v>55</v>
      </c>
      <c r="B31" s="20" t="s">
        <v>55</v>
      </c>
      <c r="C31" s="55">
        <v>8</v>
      </c>
      <c r="D31" s="40">
        <v>2</v>
      </c>
      <c r="E31" s="42">
        <f t="shared" si="1"/>
        <v>16</v>
      </c>
      <c r="F31" s="40"/>
      <c r="G31" s="40">
        <v>40</v>
      </c>
      <c r="H31" s="38"/>
      <c r="I31" s="63">
        <f aca="true" t="shared" si="2" ref="I31:I41">H31/C31</f>
        <v>0</v>
      </c>
      <c r="J31" s="40"/>
      <c r="K31" s="40"/>
      <c r="L31" s="38">
        <v>16</v>
      </c>
      <c r="M31" s="38">
        <v>2</v>
      </c>
    </row>
    <row r="32" spans="1:13" ht="12.75">
      <c r="A32" s="19" t="s">
        <v>27</v>
      </c>
      <c r="B32" s="85" t="s">
        <v>77</v>
      </c>
      <c r="C32" s="54">
        <v>10</v>
      </c>
      <c r="D32" s="39">
        <v>2</v>
      </c>
      <c r="E32" s="41">
        <f t="shared" si="1"/>
        <v>20</v>
      </c>
      <c r="F32" s="39"/>
      <c r="G32" s="39"/>
      <c r="H32" s="37">
        <v>40</v>
      </c>
      <c r="I32" s="62">
        <f t="shared" si="2"/>
        <v>4</v>
      </c>
      <c r="J32" s="39">
        <f>H32-E32</f>
        <v>20</v>
      </c>
      <c r="K32" s="39"/>
      <c r="L32" s="37"/>
      <c r="M32" s="37"/>
    </row>
    <row r="33" spans="1:13" ht="12.75">
      <c r="A33" s="20" t="s">
        <v>56</v>
      </c>
      <c r="B33" s="20" t="s">
        <v>56</v>
      </c>
      <c r="C33" s="55">
        <v>32</v>
      </c>
      <c r="D33" s="40">
        <v>2</v>
      </c>
      <c r="E33" s="42">
        <f t="shared" si="1"/>
        <v>64</v>
      </c>
      <c r="F33" s="40"/>
      <c r="G33" s="40">
        <v>25</v>
      </c>
      <c r="H33" s="38"/>
      <c r="I33" s="63">
        <f t="shared" si="2"/>
        <v>0</v>
      </c>
      <c r="J33" s="40"/>
      <c r="K33" s="40"/>
      <c r="L33" s="38">
        <v>64</v>
      </c>
      <c r="M33" s="38">
        <v>2</v>
      </c>
    </row>
    <row r="34" spans="1:13" ht="12.75">
      <c r="A34" s="19" t="s">
        <v>19</v>
      </c>
      <c r="B34" s="19" t="s">
        <v>19</v>
      </c>
      <c r="C34" s="54">
        <v>26</v>
      </c>
      <c r="D34" s="39">
        <v>2</v>
      </c>
      <c r="E34" s="41">
        <f t="shared" si="1"/>
        <v>52</v>
      </c>
      <c r="F34" s="39"/>
      <c r="G34" s="39">
        <v>20</v>
      </c>
      <c r="H34" s="37"/>
      <c r="I34" s="62">
        <f t="shared" si="2"/>
        <v>0</v>
      </c>
      <c r="J34" s="39"/>
      <c r="K34" s="39"/>
      <c r="L34" s="37">
        <v>52</v>
      </c>
      <c r="M34" s="37">
        <v>2</v>
      </c>
    </row>
    <row r="35" spans="1:13" ht="12.75">
      <c r="A35" s="20" t="s">
        <v>57</v>
      </c>
      <c r="B35" s="20" t="s">
        <v>78</v>
      </c>
      <c r="C35" s="55">
        <v>19</v>
      </c>
      <c r="D35" s="40">
        <v>2</v>
      </c>
      <c r="E35" s="42">
        <f t="shared" si="1"/>
        <v>38</v>
      </c>
      <c r="F35" s="40"/>
      <c r="G35" s="40">
        <v>100</v>
      </c>
      <c r="H35" s="38"/>
      <c r="I35" s="63">
        <f t="shared" si="2"/>
        <v>0</v>
      </c>
      <c r="J35" s="40"/>
      <c r="K35" s="40"/>
      <c r="L35" s="38">
        <f>E35-H35</f>
        <v>38</v>
      </c>
      <c r="M35" s="38">
        <f>L35/C35</f>
        <v>2</v>
      </c>
    </row>
    <row r="36" spans="1:13" ht="12.75">
      <c r="A36" s="19" t="s">
        <v>17</v>
      </c>
      <c r="B36" s="19" t="s">
        <v>79</v>
      </c>
      <c r="C36" s="54">
        <v>16</v>
      </c>
      <c r="D36" s="39">
        <v>2</v>
      </c>
      <c r="E36" s="41">
        <f t="shared" si="1"/>
        <v>32</v>
      </c>
      <c r="F36" s="39"/>
      <c r="G36" s="39"/>
      <c r="H36" s="37"/>
      <c r="I36" s="62">
        <f t="shared" si="2"/>
        <v>0</v>
      </c>
      <c r="J36" s="39"/>
      <c r="K36" s="39"/>
      <c r="L36" s="37">
        <f>E36-H36</f>
        <v>32</v>
      </c>
      <c r="M36" s="37">
        <f>L36/C36</f>
        <v>2</v>
      </c>
    </row>
    <row r="37" spans="1:13" ht="12.75">
      <c r="A37" s="20" t="s">
        <v>58</v>
      </c>
      <c r="B37" s="20" t="s">
        <v>80</v>
      </c>
      <c r="C37" s="55">
        <v>12</v>
      </c>
      <c r="D37" s="40">
        <v>3</v>
      </c>
      <c r="E37" s="42">
        <f t="shared" si="1"/>
        <v>36</v>
      </c>
      <c r="F37" s="40"/>
      <c r="G37" s="40">
        <v>17.35</v>
      </c>
      <c r="H37" s="38">
        <v>12</v>
      </c>
      <c r="I37" s="63">
        <f t="shared" si="2"/>
        <v>1</v>
      </c>
      <c r="J37" s="40"/>
      <c r="K37" s="40"/>
      <c r="L37" s="38">
        <f>E37-H37</f>
        <v>24</v>
      </c>
      <c r="M37" s="38">
        <f>L37/C37</f>
        <v>2</v>
      </c>
    </row>
    <row r="38" spans="1:13" ht="12.75">
      <c r="A38" s="19" t="s">
        <v>59</v>
      </c>
      <c r="B38" s="19" t="s">
        <v>81</v>
      </c>
      <c r="C38" s="54">
        <v>8</v>
      </c>
      <c r="D38" s="39">
        <v>2</v>
      </c>
      <c r="E38" s="41">
        <f>C38*D38</f>
        <v>16</v>
      </c>
      <c r="F38" s="39"/>
      <c r="G38" s="39">
        <v>50</v>
      </c>
      <c r="H38" s="37"/>
      <c r="I38" s="62">
        <f t="shared" si="2"/>
        <v>0</v>
      </c>
      <c r="J38" s="39"/>
      <c r="K38" s="39"/>
      <c r="L38" s="37">
        <v>16</v>
      </c>
      <c r="M38" s="37">
        <v>2</v>
      </c>
    </row>
    <row r="39" spans="1:13" ht="12.75">
      <c r="A39" s="20" t="s">
        <v>31</v>
      </c>
      <c r="B39" s="20" t="s">
        <v>67</v>
      </c>
      <c r="C39" s="55">
        <v>46</v>
      </c>
      <c r="D39" s="40">
        <v>24</v>
      </c>
      <c r="E39" s="42">
        <f>C39*D39</f>
        <v>1104</v>
      </c>
      <c r="F39" s="40"/>
      <c r="G39" s="40"/>
      <c r="H39" s="38">
        <v>1385.57</v>
      </c>
      <c r="I39" s="63">
        <f>H39/C39</f>
        <v>30.121086956521737</v>
      </c>
      <c r="J39" s="40">
        <f>H39-E39</f>
        <v>281.56999999999994</v>
      </c>
      <c r="K39" s="40">
        <f>J39/C39</f>
        <v>6.121086956521737</v>
      </c>
      <c r="L39" s="38"/>
      <c r="M39" s="38"/>
    </row>
    <row r="40" spans="1:13" ht="12.75">
      <c r="A40" s="19" t="s">
        <v>32</v>
      </c>
      <c r="B40" s="19" t="s">
        <v>82</v>
      </c>
      <c r="C40" s="54">
        <v>6</v>
      </c>
      <c r="D40" s="39">
        <v>2</v>
      </c>
      <c r="E40" s="41">
        <f>C40*D40</f>
        <v>12</v>
      </c>
      <c r="F40" s="39"/>
      <c r="G40" s="39">
        <v>23.6</v>
      </c>
      <c r="H40" s="37"/>
      <c r="I40" s="62">
        <v>0</v>
      </c>
      <c r="J40" s="39"/>
      <c r="K40" s="39"/>
      <c r="L40" s="37">
        <v>12</v>
      </c>
      <c r="M40" s="37">
        <v>2</v>
      </c>
    </row>
    <row r="41" spans="1:13" ht="13.5" thickBot="1">
      <c r="A41" s="20" t="s">
        <v>83</v>
      </c>
      <c r="B41" s="20" t="s">
        <v>84</v>
      </c>
      <c r="C41" s="55">
        <v>22</v>
      </c>
      <c r="D41" s="40">
        <v>15</v>
      </c>
      <c r="E41" s="42">
        <v>450</v>
      </c>
      <c r="F41" s="40"/>
      <c r="G41" s="40"/>
      <c r="H41" s="38">
        <v>640.2</v>
      </c>
      <c r="I41" s="63">
        <f t="shared" si="2"/>
        <v>29.1</v>
      </c>
      <c r="J41" s="40">
        <f>H41-E41</f>
        <v>190.20000000000005</v>
      </c>
      <c r="K41" s="40">
        <f>J41/C41</f>
        <v>8.645454545454548</v>
      </c>
      <c r="L41" s="38"/>
      <c r="M41" s="38"/>
    </row>
    <row r="42" spans="1:13" ht="13.5" thickBot="1">
      <c r="A42" s="21" t="s">
        <v>10</v>
      </c>
      <c r="B42" s="86"/>
      <c r="C42" s="56">
        <v>727</v>
      </c>
      <c r="D42" s="36"/>
      <c r="E42" s="43">
        <f>SUM(E5:E41)</f>
        <v>7482</v>
      </c>
      <c r="F42" s="43">
        <f>SUM(F7:F41)</f>
        <v>492.94</v>
      </c>
      <c r="G42" s="43">
        <f>SUM(G5:G41)</f>
        <v>774.36</v>
      </c>
      <c r="H42" s="65">
        <f>SUM(H5:H41)</f>
        <v>9730.400000000001</v>
      </c>
      <c r="I42" s="65"/>
      <c r="J42" s="43">
        <f>SUM(J5:J41)</f>
        <v>2369.9100000000008</v>
      </c>
      <c r="K42" s="43"/>
      <c r="L42" s="65"/>
      <c r="M42" s="81"/>
    </row>
    <row r="43" spans="1:13" ht="12.75" hidden="1">
      <c r="A43" s="22"/>
      <c r="B43" s="22"/>
      <c r="C43" s="57"/>
      <c r="D43" s="33"/>
      <c r="E43" s="23"/>
      <c r="F43" s="23"/>
      <c r="G43" s="23"/>
      <c r="H43" s="66"/>
      <c r="I43" s="66"/>
      <c r="J43" s="23"/>
      <c r="K43" s="23"/>
      <c r="L43" s="66"/>
      <c r="M43" s="66"/>
    </row>
    <row r="44" spans="1:13" ht="12.75" hidden="1">
      <c r="A44" s="22"/>
      <c r="B44" s="22"/>
      <c r="C44" s="57"/>
      <c r="D44" s="33"/>
      <c r="E44" s="23"/>
      <c r="F44" s="23"/>
      <c r="G44" s="23"/>
      <c r="H44" s="66"/>
      <c r="I44" s="66"/>
      <c r="J44" s="23"/>
      <c r="K44" s="23"/>
      <c r="L44" s="66"/>
      <c r="M44" s="66"/>
    </row>
    <row r="45" spans="1:13" ht="12.75" hidden="1">
      <c r="A45" s="22"/>
      <c r="B45" s="22"/>
      <c r="C45" s="57"/>
      <c r="D45" s="33"/>
      <c r="E45" s="23"/>
      <c r="F45" s="23"/>
      <c r="G45" s="23"/>
      <c r="H45" s="66"/>
      <c r="I45" s="66"/>
      <c r="J45" s="23"/>
      <c r="K45" s="23"/>
      <c r="L45" s="66"/>
      <c r="M45" s="66"/>
    </row>
    <row r="46" spans="1:13" ht="12.75" hidden="1">
      <c r="A46" s="22"/>
      <c r="B46" s="22"/>
      <c r="C46" s="57"/>
      <c r="D46" s="33"/>
      <c r="E46" s="23"/>
      <c r="F46" s="23"/>
      <c r="G46" s="23"/>
      <c r="H46" s="66"/>
      <c r="I46" s="66"/>
      <c r="J46" s="23"/>
      <c r="K46" s="23"/>
      <c r="L46" s="66"/>
      <c r="M46" s="66"/>
    </row>
    <row r="47" spans="1:13" ht="5.25" customHeight="1">
      <c r="A47" s="22"/>
      <c r="B47" s="22"/>
      <c r="C47" s="57"/>
      <c r="D47" s="33"/>
      <c r="E47" s="23"/>
      <c r="F47" s="23"/>
      <c r="G47" s="23"/>
      <c r="H47" s="66"/>
      <c r="I47" s="66"/>
      <c r="J47" s="23"/>
      <c r="K47" s="23"/>
      <c r="L47" s="66"/>
      <c r="M47" s="66"/>
    </row>
    <row r="48" spans="3:11" ht="12.75">
      <c r="C48" s="2"/>
      <c r="D48" s="34"/>
      <c r="E48" s="2"/>
      <c r="F48" s="2"/>
      <c r="G48" s="2"/>
      <c r="H48" s="68"/>
      <c r="I48" s="68"/>
      <c r="J48" s="2"/>
      <c r="K48" s="2"/>
    </row>
    <row r="49" spans="3:11" ht="12.75">
      <c r="C49" s="2"/>
      <c r="D49" s="34"/>
      <c r="E49" s="2"/>
      <c r="F49" s="2"/>
      <c r="G49" s="2"/>
      <c r="H49" s="68"/>
      <c r="I49" s="68"/>
      <c r="J49" s="2"/>
      <c r="K49" s="2"/>
    </row>
    <row r="50" spans="3:11" ht="15.75">
      <c r="C50" s="5"/>
      <c r="D50" s="34"/>
      <c r="E50" s="2"/>
      <c r="F50" s="2"/>
      <c r="G50" s="82" t="s">
        <v>37</v>
      </c>
      <c r="H50" s="68"/>
      <c r="I50" s="68"/>
      <c r="J50" s="2"/>
      <c r="K50" s="2"/>
    </row>
    <row r="51" spans="1:13" ht="12.75">
      <c r="A51" s="2"/>
      <c r="B51" s="2"/>
      <c r="C51" s="2"/>
      <c r="D51" s="2"/>
      <c r="E51"/>
      <c r="F51" s="5"/>
      <c r="G51" s="2"/>
      <c r="H51" s="2"/>
      <c r="I51" s="2"/>
      <c r="J51" s="2"/>
      <c r="K51" s="68"/>
      <c r="L51" s="69"/>
      <c r="M51" s="3"/>
    </row>
    <row r="52" spans="5:11" ht="12.75">
      <c r="E52" s="4"/>
      <c r="F52" s="4"/>
      <c r="G52" s="4"/>
      <c r="H52" s="70"/>
      <c r="I52" s="70"/>
      <c r="J52" s="4"/>
      <c r="K52" s="4"/>
    </row>
    <row r="53" spans="5:11" ht="12.75">
      <c r="E53" s="2"/>
      <c r="F53" s="2"/>
      <c r="G53" s="2"/>
      <c r="H53" s="68"/>
      <c r="I53" s="68"/>
      <c r="J53" s="2"/>
      <c r="K53" s="2"/>
    </row>
  </sheetData>
  <printOptions/>
  <pageMargins left="0.984251968503937" right="0.3937007874015748" top="0.1968503937007874" bottom="0" header="0.15748031496062992" footer="0.5118110236220472"/>
  <pageSetup horizontalDpi="600" verticalDpi="600" orientation="landscape" paperSize="9" scale="94" r:id="rId1"/>
  <headerFooter alignWithMargins="0">
    <oddFooter>&amp;CAusgaben (HH-Ansatz):  € (10.000 €) / Einnahmen&amp;"Arial,Fett" &amp;"Arial,Standard" 9.730,40 € (8.000 €) / Zuschüsse 492,94 € (300 €) / Spenden 61,50 € (100 €) &amp;"Arial,Fett"Unterschuss  1.755,46 €&amp;"Arial,Standard"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4" sqref="C24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 Appen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Falkenhagen</dc:creator>
  <cp:keywords/>
  <dc:description/>
  <cp:lastModifiedBy>Administrator</cp:lastModifiedBy>
  <cp:lastPrinted>2008-10-27T08:53:16Z</cp:lastPrinted>
  <dcterms:created xsi:type="dcterms:W3CDTF">2003-10-22T12:14:33Z</dcterms:created>
  <dcterms:modified xsi:type="dcterms:W3CDTF">2008-10-27T08:53:17Z</dcterms:modified>
  <cp:category/>
  <cp:version/>
  <cp:contentType/>
  <cp:contentStatus/>
</cp:coreProperties>
</file>